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35" windowHeight="9930"/>
  </bookViews>
  <sheets>
    <sheet name="4总分排名" sheetId="1" r:id="rId1"/>
  </sheets>
  <definedNames>
    <definedName name="_xlnm.Print_Area" localSheetId="0">'4总分排名'!$A$1:$J$21</definedName>
    <definedName name="_xlnm.Print_Titles" localSheetId="0">'4总分排名'!$2:$2</definedName>
    <definedName name="_xlnm.Print_Titles">#REF!</definedName>
  </definedNames>
  <calcPr calcId="124519"/>
</workbook>
</file>

<file path=xl/calcChain.xml><?xml version="1.0" encoding="utf-8"?>
<calcChain xmlns="http://schemas.openxmlformats.org/spreadsheetml/2006/main">
  <c r="H20" i="1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F14"/>
  <c r="H13"/>
  <c r="G13"/>
  <c r="F13"/>
  <c r="H12"/>
  <c r="G12"/>
  <c r="F12"/>
  <c r="H11"/>
  <c r="F11"/>
  <c r="H10"/>
  <c r="F10"/>
  <c r="H9"/>
  <c r="G9"/>
  <c r="F9"/>
  <c r="H8"/>
  <c r="G8"/>
  <c r="F8"/>
  <c r="H7"/>
  <c r="G7"/>
  <c r="F7"/>
  <c r="H6"/>
  <c r="G6"/>
  <c r="F6"/>
  <c r="H5"/>
  <c r="G5"/>
  <c r="F5"/>
  <c r="H4"/>
  <c r="G4"/>
  <c r="F4"/>
</calcChain>
</file>

<file path=xl/sharedStrings.xml><?xml version="1.0" encoding="utf-8"?>
<sst xmlns="http://schemas.openxmlformats.org/spreadsheetml/2006/main" count="107" uniqueCount="78">
  <si>
    <t>职位名称</t>
  </si>
  <si>
    <t>考生姓名</t>
  </si>
  <si>
    <t>准考证号</t>
  </si>
  <si>
    <t>能力
成绩</t>
  </si>
  <si>
    <t>申论
成绩</t>
  </si>
  <si>
    <t>笔试折合成绩</t>
  </si>
  <si>
    <t>面试折
合成绩</t>
  </si>
  <si>
    <t>总考分</t>
  </si>
  <si>
    <t>职位
排名</t>
  </si>
  <si>
    <t>备注</t>
  </si>
  <si>
    <t>乐山市</t>
  </si>
  <si>
    <t>贾佳杰</t>
  </si>
  <si>
    <t>7742221043314</t>
  </si>
  <si>
    <t>64</t>
  </si>
  <si>
    <t>71</t>
  </si>
  <si>
    <t>1</t>
  </si>
  <si>
    <t>毕奇</t>
  </si>
  <si>
    <t>7742221043317</t>
  </si>
  <si>
    <t>59</t>
  </si>
  <si>
    <t>69.5</t>
  </si>
  <si>
    <t>2</t>
  </si>
  <si>
    <t>五通桥区
（男）</t>
  </si>
  <si>
    <t>张浩然</t>
  </si>
  <si>
    <t>7742221043408</t>
  </si>
  <si>
    <t>65</t>
  </si>
  <si>
    <t>黄浩</t>
  </si>
  <si>
    <t>7742221043401</t>
  </si>
  <si>
    <t>77</t>
  </si>
  <si>
    <t>73</t>
  </si>
  <si>
    <t>五通桥区
（女）</t>
  </si>
  <si>
    <t>宋凯芹</t>
  </si>
  <si>
    <t>7742221043420</t>
  </si>
  <si>
    <t>75</t>
  </si>
  <si>
    <t>71.5</t>
  </si>
  <si>
    <t>郭玲玉</t>
  </si>
  <si>
    <t>7742221043608</t>
  </si>
  <si>
    <t>70</t>
  </si>
  <si>
    <t>79</t>
  </si>
  <si>
    <t>犍为县
（男）</t>
  </si>
  <si>
    <t>柯磊</t>
  </si>
  <si>
    <t>7742221043710</t>
  </si>
  <si>
    <t>犍为县
（女）</t>
  </si>
  <si>
    <t>江红玉</t>
  </si>
  <si>
    <t>7742221043726</t>
  </si>
  <si>
    <t>63</t>
  </si>
  <si>
    <t>夹江县
（男）</t>
  </si>
  <si>
    <t>宋腾</t>
  </si>
  <si>
    <t>7742221043729</t>
  </si>
  <si>
    <t>69</t>
  </si>
  <si>
    <t>67.5</t>
  </si>
  <si>
    <t>黄杜宁</t>
  </si>
  <si>
    <t>7742221043727</t>
  </si>
  <si>
    <t>74</t>
  </si>
  <si>
    <t>夹江县
（女）</t>
  </si>
  <si>
    <t>宋月</t>
  </si>
  <si>
    <t>7742221043907</t>
  </si>
  <si>
    <t>72</t>
  </si>
  <si>
    <t>干群</t>
  </si>
  <si>
    <t>7742221043922</t>
  </si>
  <si>
    <t>马边县
（男）</t>
  </si>
  <si>
    <t>张博彦</t>
  </si>
  <si>
    <t>7742221043929</t>
  </si>
  <si>
    <t>任建宇</t>
  </si>
  <si>
    <t>7742221044003</t>
  </si>
  <si>
    <t>68</t>
  </si>
  <si>
    <t>76</t>
  </si>
  <si>
    <t>马边县
（女）</t>
  </si>
  <si>
    <t>司堵丁尔</t>
  </si>
  <si>
    <t>7742221044021</t>
  </si>
  <si>
    <t>75.5</t>
  </si>
  <si>
    <t>李春霖</t>
  </si>
  <si>
    <t>7742221044007</t>
  </si>
  <si>
    <t>72.5</t>
  </si>
  <si>
    <t>峨眉山市</t>
  </si>
  <si>
    <t>许瑶</t>
  </si>
  <si>
    <t>7742221043623</t>
  </si>
  <si>
    <t>乐山市2017年度选调优秀大学毕业生
到乡镇工作进入体检、考察人员考试总分及排名表</t>
    <phoneticPr fontId="8" type="noConversion"/>
  </si>
  <si>
    <t>附件10</t>
    <phoneticPr fontId="7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</si>
</sst>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1"/>
      <name val="方正黑体_GBK"/>
      <family val="4"/>
      <charset val="134"/>
    </font>
    <font>
      <sz val="11"/>
      <name val="宋体"/>
      <family val="3"/>
      <charset val="134"/>
      <scheme val="minor"/>
    </font>
    <font>
      <sz val="12"/>
      <name val="Times New Roman"/>
      <family val="1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219075</xdr:rowOff>
    </xdr:to>
    <xdr:sp macro="" textlink="">
      <xdr:nvSpPr>
        <xdr:cNvPr id="1025" name="文字 1"/>
        <xdr:cNvSpPr txBox="1">
          <a:spLocks noChangeArrowheads="1"/>
        </xdr:cNvSpPr>
      </xdr:nvSpPr>
      <xdr:spPr>
        <a:xfrm>
          <a:off x="4238625" y="227647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76200</xdr:colOff>
      <xdr:row>23</xdr:row>
      <xdr:rowOff>219075</xdr:rowOff>
    </xdr:to>
    <xdr:sp macro="" textlink="">
      <xdr:nvSpPr>
        <xdr:cNvPr id="1026" name="文字 4"/>
        <xdr:cNvSpPr txBox="1">
          <a:spLocks noChangeArrowheads="1"/>
        </xdr:cNvSpPr>
      </xdr:nvSpPr>
      <xdr:spPr>
        <a:xfrm>
          <a:off x="4238625" y="798766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219075</xdr:rowOff>
    </xdr:to>
    <xdr:sp macro="" textlink="">
      <xdr:nvSpPr>
        <xdr:cNvPr id="1027" name="文字 6"/>
        <xdr:cNvSpPr txBox="1">
          <a:spLocks noChangeArrowheads="1"/>
        </xdr:cNvSpPr>
      </xdr:nvSpPr>
      <xdr:spPr>
        <a:xfrm>
          <a:off x="4238625" y="227647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219075</xdr:rowOff>
    </xdr:to>
    <xdr:sp macro="" textlink="">
      <xdr:nvSpPr>
        <xdr:cNvPr id="1028" name="文字 8"/>
        <xdr:cNvSpPr txBox="1">
          <a:spLocks noChangeArrowheads="1"/>
        </xdr:cNvSpPr>
      </xdr:nvSpPr>
      <xdr:spPr>
        <a:xfrm>
          <a:off x="4238625" y="227647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219075</xdr:rowOff>
    </xdr:to>
    <xdr:sp macro="" textlink="">
      <xdr:nvSpPr>
        <xdr:cNvPr id="1029" name="文字 10"/>
        <xdr:cNvSpPr txBox="1">
          <a:spLocks noChangeArrowheads="1"/>
        </xdr:cNvSpPr>
      </xdr:nvSpPr>
      <xdr:spPr>
        <a:xfrm>
          <a:off x="4238625" y="227647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7</xdr:row>
      <xdr:rowOff>219075</xdr:rowOff>
    </xdr:to>
    <xdr:sp macro="" textlink="">
      <xdr:nvSpPr>
        <xdr:cNvPr id="1030" name="文字 1"/>
        <xdr:cNvSpPr txBox="1">
          <a:spLocks noChangeArrowheads="1"/>
        </xdr:cNvSpPr>
      </xdr:nvSpPr>
      <xdr:spPr>
        <a:xfrm>
          <a:off x="6257925" y="227647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76200</xdr:colOff>
      <xdr:row>23</xdr:row>
      <xdr:rowOff>219075</xdr:rowOff>
    </xdr:to>
    <xdr:sp macro="" textlink="">
      <xdr:nvSpPr>
        <xdr:cNvPr id="1031" name="文字 4"/>
        <xdr:cNvSpPr txBox="1">
          <a:spLocks noChangeArrowheads="1"/>
        </xdr:cNvSpPr>
      </xdr:nvSpPr>
      <xdr:spPr>
        <a:xfrm>
          <a:off x="6257925" y="798766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7</xdr:row>
      <xdr:rowOff>219075</xdr:rowOff>
    </xdr:to>
    <xdr:sp macro="" textlink="">
      <xdr:nvSpPr>
        <xdr:cNvPr id="1032" name="文字 6"/>
        <xdr:cNvSpPr txBox="1">
          <a:spLocks noChangeArrowheads="1"/>
        </xdr:cNvSpPr>
      </xdr:nvSpPr>
      <xdr:spPr>
        <a:xfrm>
          <a:off x="6257925" y="227647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7</xdr:row>
      <xdr:rowOff>219075</xdr:rowOff>
    </xdr:to>
    <xdr:sp macro="" textlink="">
      <xdr:nvSpPr>
        <xdr:cNvPr id="1033" name="文字 8"/>
        <xdr:cNvSpPr txBox="1">
          <a:spLocks noChangeArrowheads="1"/>
        </xdr:cNvSpPr>
      </xdr:nvSpPr>
      <xdr:spPr>
        <a:xfrm>
          <a:off x="6257925" y="227647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7</xdr:row>
      <xdr:rowOff>219075</xdr:rowOff>
    </xdr:to>
    <xdr:sp macro="" textlink="">
      <xdr:nvSpPr>
        <xdr:cNvPr id="1034" name="文字 10"/>
        <xdr:cNvSpPr txBox="1">
          <a:spLocks noChangeArrowheads="1"/>
        </xdr:cNvSpPr>
      </xdr:nvSpPr>
      <xdr:spPr>
        <a:xfrm>
          <a:off x="6257925" y="227647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60" workbookViewId="0"/>
  </sheetViews>
  <sheetFormatPr defaultColWidth="9" defaultRowHeight="19.899999999999999" customHeight="1"/>
  <cols>
    <col min="1" max="1" width="9.625" style="3" customWidth="1"/>
    <col min="2" max="2" width="9.5" style="3" customWidth="1"/>
    <col min="3" max="3" width="15.625" style="3" customWidth="1"/>
    <col min="4" max="5" width="6" style="3" customWidth="1"/>
    <col min="6" max="6" width="8.875" style="3" customWidth="1"/>
    <col min="7" max="7" width="6.875" style="3" customWidth="1"/>
    <col min="8" max="8" width="8.375" style="3" customWidth="1"/>
    <col min="9" max="9" width="5.75" style="3" customWidth="1"/>
    <col min="10" max="10" width="5.5" style="3" customWidth="1"/>
  </cols>
  <sheetData>
    <row r="1" spans="1:10" ht="19.899999999999999" customHeight="1">
      <c r="A1" s="18" t="s">
        <v>77</v>
      </c>
    </row>
    <row r="2" spans="1:10" s="1" customFormat="1" ht="53.25" customHeight="1">
      <c r="A2" s="12" t="s">
        <v>76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8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s="2" customFormat="1" ht="30" customHeight="1">
      <c r="A4" s="15" t="s">
        <v>10</v>
      </c>
      <c r="B4" s="5" t="s">
        <v>11</v>
      </c>
      <c r="C4" s="6" t="s">
        <v>12</v>
      </c>
      <c r="D4" s="6" t="s">
        <v>13</v>
      </c>
      <c r="E4" s="6" t="s">
        <v>14</v>
      </c>
      <c r="F4" s="7">
        <f t="shared" ref="F4:F20" si="0">0.25*(E4+D4)</f>
        <v>33.75</v>
      </c>
      <c r="G4" s="7">
        <f>79.8/2</f>
        <v>39.9</v>
      </c>
      <c r="H4" s="7">
        <f>SUM(F4:G4)</f>
        <v>73.650000000000006</v>
      </c>
      <c r="I4" s="6" t="s">
        <v>15</v>
      </c>
      <c r="J4" s="11"/>
    </row>
    <row r="5" spans="1:10" s="2" customFormat="1" ht="30" customHeight="1">
      <c r="A5" s="16"/>
      <c r="B5" s="5" t="s">
        <v>16</v>
      </c>
      <c r="C5" s="6" t="s">
        <v>17</v>
      </c>
      <c r="D5" s="6" t="s">
        <v>18</v>
      </c>
      <c r="E5" s="6" t="s">
        <v>19</v>
      </c>
      <c r="F5" s="7">
        <f t="shared" si="0"/>
        <v>32.125</v>
      </c>
      <c r="G5" s="7">
        <f>78.6/2</f>
        <v>39.299999999999997</v>
      </c>
      <c r="H5" s="7">
        <f t="shared" ref="H5:H20" si="1">SUM(F5:G5)</f>
        <v>71.424999999999997</v>
      </c>
      <c r="I5" s="6" t="s">
        <v>20</v>
      </c>
      <c r="J5" s="11"/>
    </row>
    <row r="6" spans="1:10" s="2" customFormat="1" ht="30" customHeight="1">
      <c r="A6" s="17" t="s">
        <v>21</v>
      </c>
      <c r="B6" s="5" t="s">
        <v>22</v>
      </c>
      <c r="C6" s="6" t="s">
        <v>23</v>
      </c>
      <c r="D6" s="6" t="s">
        <v>14</v>
      </c>
      <c r="E6" s="6" t="s">
        <v>24</v>
      </c>
      <c r="F6" s="7">
        <f t="shared" si="0"/>
        <v>34</v>
      </c>
      <c r="G6" s="7">
        <f>83.7/2</f>
        <v>41.85</v>
      </c>
      <c r="H6" s="7">
        <f t="shared" si="1"/>
        <v>75.849999999999994</v>
      </c>
      <c r="I6" s="6" t="s">
        <v>15</v>
      </c>
      <c r="J6" s="11"/>
    </row>
    <row r="7" spans="1:10" s="2" customFormat="1" ht="30" customHeight="1">
      <c r="A7" s="16"/>
      <c r="B7" s="5" t="s">
        <v>25</v>
      </c>
      <c r="C7" s="6" t="s">
        <v>26</v>
      </c>
      <c r="D7" s="6" t="s">
        <v>27</v>
      </c>
      <c r="E7" s="6" t="s">
        <v>28</v>
      </c>
      <c r="F7" s="7">
        <f t="shared" si="0"/>
        <v>37.5</v>
      </c>
      <c r="G7" s="7">
        <f>76.6/2</f>
        <v>38.299999999999997</v>
      </c>
      <c r="H7" s="7">
        <f t="shared" si="1"/>
        <v>75.8</v>
      </c>
      <c r="I7" s="6" t="s">
        <v>20</v>
      </c>
      <c r="J7" s="11"/>
    </row>
    <row r="8" spans="1:10" s="2" customFormat="1" ht="30" customHeight="1">
      <c r="A8" s="17" t="s">
        <v>29</v>
      </c>
      <c r="B8" s="5" t="s">
        <v>30</v>
      </c>
      <c r="C8" s="6" t="s">
        <v>31</v>
      </c>
      <c r="D8" s="6" t="s">
        <v>32</v>
      </c>
      <c r="E8" s="6" t="s">
        <v>33</v>
      </c>
      <c r="F8" s="7">
        <f t="shared" si="0"/>
        <v>36.625</v>
      </c>
      <c r="G8" s="7">
        <f>82.7/2</f>
        <v>41.35</v>
      </c>
      <c r="H8" s="7">
        <f t="shared" si="1"/>
        <v>77.974999999999994</v>
      </c>
      <c r="I8" s="6" t="s">
        <v>15</v>
      </c>
      <c r="J8" s="11"/>
    </row>
    <row r="9" spans="1:10" s="2" customFormat="1" ht="30" customHeight="1">
      <c r="A9" s="16"/>
      <c r="B9" s="5" t="s">
        <v>34</v>
      </c>
      <c r="C9" s="6" t="s">
        <v>35</v>
      </c>
      <c r="D9" s="6" t="s">
        <v>36</v>
      </c>
      <c r="E9" s="6" t="s">
        <v>37</v>
      </c>
      <c r="F9" s="7">
        <f t="shared" si="0"/>
        <v>37.25</v>
      </c>
      <c r="G9" s="7">
        <f>40.3</f>
        <v>40.299999999999997</v>
      </c>
      <c r="H9" s="7">
        <f t="shared" si="1"/>
        <v>77.55</v>
      </c>
      <c r="I9" s="6" t="s">
        <v>20</v>
      </c>
      <c r="J9" s="11"/>
    </row>
    <row r="10" spans="1:10" s="2" customFormat="1" ht="33" customHeight="1">
      <c r="A10" s="8" t="s">
        <v>38</v>
      </c>
      <c r="B10" s="5" t="s">
        <v>39</v>
      </c>
      <c r="C10" s="6" t="s">
        <v>40</v>
      </c>
      <c r="D10" s="6" t="s">
        <v>14</v>
      </c>
      <c r="E10" s="6" t="s">
        <v>13</v>
      </c>
      <c r="F10" s="7">
        <f t="shared" si="0"/>
        <v>33.75</v>
      </c>
      <c r="G10" s="7">
        <v>40.4</v>
      </c>
      <c r="H10" s="7">
        <f t="shared" si="1"/>
        <v>74.150000000000006</v>
      </c>
      <c r="I10" s="6" t="s">
        <v>15</v>
      </c>
      <c r="J10" s="11"/>
    </row>
    <row r="11" spans="1:10" s="2" customFormat="1" ht="33" customHeight="1">
      <c r="A11" s="8" t="s">
        <v>41</v>
      </c>
      <c r="B11" s="5" t="s">
        <v>42</v>
      </c>
      <c r="C11" s="6" t="s">
        <v>43</v>
      </c>
      <c r="D11" s="6" t="s">
        <v>44</v>
      </c>
      <c r="E11" s="6" t="s">
        <v>28</v>
      </c>
      <c r="F11" s="7">
        <f t="shared" si="0"/>
        <v>34</v>
      </c>
      <c r="G11" s="7">
        <v>41</v>
      </c>
      <c r="H11" s="7">
        <f t="shared" si="1"/>
        <v>75</v>
      </c>
      <c r="I11" s="6" t="s">
        <v>15</v>
      </c>
      <c r="J11" s="11"/>
    </row>
    <row r="12" spans="1:10" s="2" customFormat="1" ht="30" customHeight="1">
      <c r="A12" s="17" t="s">
        <v>45</v>
      </c>
      <c r="B12" s="5" t="s">
        <v>46</v>
      </c>
      <c r="C12" s="6" t="s">
        <v>47</v>
      </c>
      <c r="D12" s="6" t="s">
        <v>48</v>
      </c>
      <c r="E12" s="6" t="s">
        <v>49</v>
      </c>
      <c r="F12" s="7">
        <f t="shared" si="0"/>
        <v>34.125</v>
      </c>
      <c r="G12" s="7">
        <f>84.6/2</f>
        <v>42.3</v>
      </c>
      <c r="H12" s="7">
        <f t="shared" si="1"/>
        <v>76.424999999999997</v>
      </c>
      <c r="I12" s="6" t="s">
        <v>15</v>
      </c>
      <c r="J12" s="11"/>
    </row>
    <row r="13" spans="1:10" s="2" customFormat="1" ht="30" customHeight="1">
      <c r="A13" s="16"/>
      <c r="B13" s="5" t="s">
        <v>50</v>
      </c>
      <c r="C13" s="6" t="s">
        <v>51</v>
      </c>
      <c r="D13" s="6" t="s">
        <v>48</v>
      </c>
      <c r="E13" s="6" t="s">
        <v>52</v>
      </c>
      <c r="F13" s="7">
        <f t="shared" si="0"/>
        <v>35.75</v>
      </c>
      <c r="G13" s="7">
        <f>78.2/2</f>
        <v>39.1</v>
      </c>
      <c r="H13" s="7">
        <f t="shared" si="1"/>
        <v>74.849999999999994</v>
      </c>
      <c r="I13" s="6" t="s">
        <v>20</v>
      </c>
      <c r="J13" s="11"/>
    </row>
    <row r="14" spans="1:10" s="2" customFormat="1" ht="30" customHeight="1">
      <c r="A14" s="17" t="s">
        <v>53</v>
      </c>
      <c r="B14" s="5" t="s">
        <v>54</v>
      </c>
      <c r="C14" s="6" t="s">
        <v>55</v>
      </c>
      <c r="D14" s="6" t="s">
        <v>14</v>
      </c>
      <c r="E14" s="6" t="s">
        <v>56</v>
      </c>
      <c r="F14" s="7">
        <f t="shared" si="0"/>
        <v>35.75</v>
      </c>
      <c r="G14" s="7">
        <v>42</v>
      </c>
      <c r="H14" s="7">
        <f t="shared" si="1"/>
        <v>77.75</v>
      </c>
      <c r="I14" s="6" t="s">
        <v>15</v>
      </c>
      <c r="J14" s="11"/>
    </row>
    <row r="15" spans="1:10" s="2" customFormat="1" ht="30" customHeight="1">
      <c r="A15" s="16"/>
      <c r="B15" s="5" t="s">
        <v>57</v>
      </c>
      <c r="C15" s="6" t="s">
        <v>58</v>
      </c>
      <c r="D15" s="6" t="s">
        <v>56</v>
      </c>
      <c r="E15" s="6" t="s">
        <v>52</v>
      </c>
      <c r="F15" s="7">
        <f t="shared" si="0"/>
        <v>36.5</v>
      </c>
      <c r="G15" s="7">
        <f>82.4/2</f>
        <v>41.2</v>
      </c>
      <c r="H15" s="7">
        <f t="shared" si="1"/>
        <v>77.7</v>
      </c>
      <c r="I15" s="6" t="s">
        <v>20</v>
      </c>
      <c r="J15" s="11"/>
    </row>
    <row r="16" spans="1:10" s="2" customFormat="1" ht="30" customHeight="1">
      <c r="A16" s="17" t="s">
        <v>59</v>
      </c>
      <c r="B16" s="5" t="s">
        <v>60</v>
      </c>
      <c r="C16" s="6" t="s">
        <v>61</v>
      </c>
      <c r="D16" s="6" t="s">
        <v>52</v>
      </c>
      <c r="E16" s="6" t="s">
        <v>14</v>
      </c>
      <c r="F16" s="7">
        <f t="shared" si="0"/>
        <v>36.25</v>
      </c>
      <c r="G16" s="7">
        <f>82.2/2</f>
        <v>41.1</v>
      </c>
      <c r="H16" s="7">
        <f t="shared" si="1"/>
        <v>77.349999999999994</v>
      </c>
      <c r="I16" s="6" t="s">
        <v>15</v>
      </c>
      <c r="J16" s="11"/>
    </row>
    <row r="17" spans="1:10" s="2" customFormat="1" ht="30" customHeight="1">
      <c r="A17" s="16"/>
      <c r="B17" s="5" t="s">
        <v>62</v>
      </c>
      <c r="C17" s="6" t="s">
        <v>63</v>
      </c>
      <c r="D17" s="6" t="s">
        <v>64</v>
      </c>
      <c r="E17" s="6" t="s">
        <v>65</v>
      </c>
      <c r="F17" s="7">
        <f t="shared" si="0"/>
        <v>36</v>
      </c>
      <c r="G17" s="7">
        <f>81.9/2</f>
        <v>40.950000000000003</v>
      </c>
      <c r="H17" s="7">
        <f t="shared" si="1"/>
        <v>76.95</v>
      </c>
      <c r="I17" s="6" t="s">
        <v>20</v>
      </c>
      <c r="J17" s="11"/>
    </row>
    <row r="18" spans="1:10" s="2" customFormat="1" ht="30" customHeight="1">
      <c r="A18" s="17" t="s">
        <v>66</v>
      </c>
      <c r="B18" s="5" t="s">
        <v>67</v>
      </c>
      <c r="C18" s="6" t="s">
        <v>68</v>
      </c>
      <c r="D18" s="6" t="s">
        <v>24</v>
      </c>
      <c r="E18" s="6" t="s">
        <v>69</v>
      </c>
      <c r="F18" s="7">
        <f t="shared" si="0"/>
        <v>35.125</v>
      </c>
      <c r="G18" s="7">
        <f>84.4/2</f>
        <v>42.2</v>
      </c>
      <c r="H18" s="7">
        <f t="shared" si="1"/>
        <v>77.325000000000003</v>
      </c>
      <c r="I18" s="6" t="s">
        <v>15</v>
      </c>
      <c r="J18" s="11"/>
    </row>
    <row r="19" spans="1:10" s="2" customFormat="1" ht="30" customHeight="1">
      <c r="A19" s="16"/>
      <c r="B19" s="5" t="s">
        <v>70</v>
      </c>
      <c r="C19" s="6" t="s">
        <v>71</v>
      </c>
      <c r="D19" s="6" t="s">
        <v>56</v>
      </c>
      <c r="E19" s="6" t="s">
        <v>72</v>
      </c>
      <c r="F19" s="7">
        <f t="shared" si="0"/>
        <v>36.125</v>
      </c>
      <c r="G19" s="7">
        <f>81.8/2</f>
        <v>40.9</v>
      </c>
      <c r="H19" s="7">
        <f t="shared" si="1"/>
        <v>77.025000000000006</v>
      </c>
      <c r="I19" s="6" t="s">
        <v>20</v>
      </c>
      <c r="J19" s="11"/>
    </row>
    <row r="20" spans="1:10" s="2" customFormat="1" ht="32.25" customHeight="1">
      <c r="A20" s="9" t="s">
        <v>73</v>
      </c>
      <c r="B20" s="5" t="s">
        <v>74</v>
      </c>
      <c r="C20" s="6" t="s">
        <v>75</v>
      </c>
      <c r="D20" s="6" t="s">
        <v>28</v>
      </c>
      <c r="E20" s="6" t="s">
        <v>48</v>
      </c>
      <c r="F20" s="7">
        <f t="shared" si="0"/>
        <v>35.5</v>
      </c>
      <c r="G20" s="7">
        <f>81/2</f>
        <v>40.5</v>
      </c>
      <c r="H20" s="7">
        <f t="shared" si="1"/>
        <v>76</v>
      </c>
      <c r="I20" s="6" t="s">
        <v>15</v>
      </c>
      <c r="J20" s="11"/>
    </row>
    <row r="21" spans="1:10" s="2" customFormat="1" ht="19.899999999999999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s="2" customFormat="1" ht="19.899999999999999" customHeight="1">
      <c r="A22" s="10"/>
      <c r="B22" s="3"/>
      <c r="C22" s="3"/>
      <c r="D22" s="3"/>
      <c r="E22" s="3"/>
      <c r="F22" s="3"/>
      <c r="G22" s="3"/>
      <c r="H22" s="10"/>
      <c r="I22" s="10"/>
      <c r="J22" s="10"/>
    </row>
  </sheetData>
  <mergeCells count="9">
    <mergeCell ref="A2:J2"/>
    <mergeCell ref="A21:J21"/>
    <mergeCell ref="A4:A5"/>
    <mergeCell ref="A6:A7"/>
    <mergeCell ref="A8:A9"/>
    <mergeCell ref="A12:A13"/>
    <mergeCell ref="A14:A15"/>
    <mergeCell ref="A16:A17"/>
    <mergeCell ref="A18:A19"/>
  </mergeCells>
  <phoneticPr fontId="7" type="noConversion"/>
  <pageMargins left="0.74791666666666701" right="0.62986111111111098" top="0.47222222222222199" bottom="0.33055555555555599" header="0.36944444444444402" footer="0.31874999999999998"/>
  <pageSetup paperSize="9" pageOrder="overThenDown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4总分排名</vt:lpstr>
      <vt:lpstr>'4总分排名'!Print_Area</vt:lpstr>
      <vt:lpstr>'4总分排名'!Print_Titles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John</cp:lastModifiedBy>
  <cp:lastPrinted>2017-06-13T03:54:46Z</cp:lastPrinted>
  <dcterms:created xsi:type="dcterms:W3CDTF">2017-06-11T07:13:00Z</dcterms:created>
  <dcterms:modified xsi:type="dcterms:W3CDTF">2017-06-14T02:02:12Z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